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rie\Documents\docs pour site\"/>
    </mc:Choice>
  </mc:AlternateContent>
  <bookViews>
    <workbookView xWindow="0" yWindow="0" windowWidth="24000" windowHeight="9735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13" i="1"/>
  <c r="I11" i="1"/>
  <c r="H17" i="1"/>
  <c r="G17" i="1"/>
  <c r="H12" i="1"/>
  <c r="G12" i="1"/>
  <c r="G14" i="1"/>
  <c r="H14" i="1"/>
  <c r="E14" i="1" l="1"/>
  <c r="F14" i="1"/>
  <c r="D14" i="1"/>
  <c r="C9" i="1"/>
  <c r="D7" i="1"/>
  <c r="F7" i="1" l="1"/>
  <c r="E7" i="1"/>
  <c r="E9" i="1"/>
  <c r="F9" i="1"/>
  <c r="D9" i="1"/>
</calcChain>
</file>

<file path=xl/sharedStrings.xml><?xml version="1.0" encoding="utf-8"?>
<sst xmlns="http://schemas.openxmlformats.org/spreadsheetml/2006/main" count="18" uniqueCount="18">
  <si>
    <t>Nb d'assurés couverts</t>
  </si>
  <si>
    <t>Tx d'évolution %</t>
  </si>
  <si>
    <t>Nb d'Habitants AIN</t>
  </si>
  <si>
    <t>Tx couverture Sécu/Nb Habitants</t>
  </si>
  <si>
    <t>BUDGET TOTAL dépenses CPAM de l'AIN en  Milliards €</t>
  </si>
  <si>
    <t>Evolution % / N-1</t>
  </si>
  <si>
    <t>Action Sanitaire Sociale</t>
  </si>
  <si>
    <t>EVOLUTION BUDGETAIRE CPAM de l'AIN</t>
  </si>
  <si>
    <t>Evolution / N-1  %</t>
  </si>
  <si>
    <t xml:space="preserve"> (Ces chiffres sont  incertains)</t>
  </si>
  <si>
    <t>%</t>
  </si>
  <si>
    <t>Budget GA (*)/ Total dépenses %</t>
  </si>
  <si>
    <t>Montant Budget de Gestion Administrative</t>
  </si>
  <si>
    <t>(*)GA=   Gestion Administrative</t>
  </si>
  <si>
    <t>Dépenses de personnel / budget total</t>
  </si>
  <si>
    <t>Evolution des dépenses de personnel % / N-1</t>
  </si>
  <si>
    <t>Prévisionnel</t>
  </si>
  <si>
    <r>
      <t xml:space="preserve">Evolution </t>
    </r>
    <r>
      <rPr>
        <b/>
        <i/>
        <sz val="11"/>
        <color theme="1"/>
        <rFont val="Calibri"/>
        <family val="2"/>
        <scheme val="minor"/>
      </rPr>
      <t>2016/2021</t>
    </r>
    <r>
      <rPr>
        <i/>
        <sz val="11"/>
        <color theme="1"/>
        <rFont val="Calibri"/>
        <family val="2"/>
        <scheme val="minor"/>
      </rPr>
      <t xml:space="preserve">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</si>
</sst>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8"/>
      <color theme="1"/>
      <name val="Arial Rounded MT Bold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1"/>
      <name val="Arial Rounded MT Bold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3" fontId="1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3" fontId="1" fillId="5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3" fontId="1" fillId="8" borderId="0" xfId="0" applyNumberFormat="1" applyFont="1" applyFill="1" applyAlignment="1">
      <alignment horizontal="center" vertical="center"/>
    </xf>
    <xf numFmtId="0" fontId="0" fillId="9" borderId="0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3" fontId="1" fillId="9" borderId="4" xfId="0" applyNumberFormat="1" applyFont="1" applyFill="1" applyBorder="1" applyAlignment="1">
      <alignment horizontal="center" vertical="center"/>
    </xf>
    <xf numFmtId="3" fontId="1" fillId="9" borderId="5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2" fontId="5" fillId="9" borderId="5" xfId="0" applyNumberFormat="1" applyFont="1" applyFill="1" applyBorder="1" applyAlignment="1">
      <alignment horizontal="center" vertical="center"/>
    </xf>
    <xf numFmtId="2" fontId="1" fillId="9" borderId="5" xfId="0" applyNumberFormat="1" applyFont="1" applyFill="1" applyBorder="1" applyAlignment="1">
      <alignment horizontal="center" vertical="center"/>
    </xf>
    <xf numFmtId="3" fontId="1" fillId="8" borderId="4" xfId="0" applyNumberFormat="1" applyFont="1" applyFill="1" applyBorder="1" applyAlignment="1">
      <alignment horizontal="center" vertical="center"/>
    </xf>
    <xf numFmtId="3" fontId="1" fillId="8" borderId="5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7" borderId="4" xfId="0" applyNumberFormat="1" applyFont="1" applyFill="1" applyBorder="1" applyAlignment="1">
      <alignment horizontal="center" vertical="center"/>
    </xf>
    <xf numFmtId="3" fontId="1" fillId="7" borderId="5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2" fontId="1" fillId="7" borderId="8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center"/>
    </xf>
    <xf numFmtId="3" fontId="8" fillId="7" borderId="6" xfId="0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3" fontId="6" fillId="9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F19" sqref="F19"/>
    </sheetView>
  </sheetViews>
  <sheetFormatPr baseColWidth="10" defaultRowHeight="15" x14ac:dyDescent="0.25"/>
  <cols>
    <col min="1" max="1" width="30.7109375" customWidth="1"/>
    <col min="2" max="9" width="11.7109375" customWidth="1"/>
  </cols>
  <sheetData>
    <row r="1" spans="1:11" ht="38.25" customHeight="1" x14ac:dyDescent="0.25">
      <c r="A1" s="68" t="s">
        <v>7</v>
      </c>
      <c r="B1" s="68"/>
      <c r="C1" s="68"/>
      <c r="D1" s="68"/>
      <c r="E1" s="68"/>
      <c r="F1" s="68"/>
      <c r="G1" s="68"/>
      <c r="H1" s="68"/>
      <c r="I1" s="68"/>
    </row>
    <row r="2" spans="1:11" ht="24" customHeight="1" x14ac:dyDescent="0.25">
      <c r="A2" s="24"/>
      <c r="B2" s="24"/>
      <c r="C2" s="24"/>
      <c r="D2" s="24"/>
      <c r="E2" s="24"/>
      <c r="F2" s="24"/>
      <c r="G2" s="23"/>
      <c r="H2" s="64" t="s">
        <v>16</v>
      </c>
    </row>
    <row r="3" spans="1:11" ht="40.5" customHeight="1" x14ac:dyDescent="0.25">
      <c r="A3" s="7"/>
      <c r="B3" s="5">
        <v>2015</v>
      </c>
      <c r="C3" s="25">
        <v>2016</v>
      </c>
      <c r="D3" s="26">
        <v>2017</v>
      </c>
      <c r="E3" s="26">
        <v>2018</v>
      </c>
      <c r="F3" s="26">
        <v>2019</v>
      </c>
      <c r="G3" s="26">
        <v>2020</v>
      </c>
      <c r="H3" s="26">
        <v>2021</v>
      </c>
      <c r="I3" s="58" t="s">
        <v>17</v>
      </c>
      <c r="J3" s="4"/>
      <c r="K3" s="4"/>
    </row>
    <row r="4" spans="1:11" ht="30" customHeight="1" x14ac:dyDescent="0.25">
      <c r="A4" s="22" t="s">
        <v>4</v>
      </c>
      <c r="B4" s="8"/>
      <c r="C4" s="27">
        <v>1.3260000000000001</v>
      </c>
      <c r="D4" s="28">
        <v>1.375</v>
      </c>
      <c r="E4" s="28">
        <v>1.4390000000000001</v>
      </c>
      <c r="F4" s="28">
        <v>1.508</v>
      </c>
      <c r="G4" s="28"/>
      <c r="H4" s="28"/>
      <c r="I4" s="59"/>
      <c r="J4" s="3"/>
      <c r="K4" s="3"/>
    </row>
    <row r="5" spans="1:11" ht="19.5" customHeight="1" x14ac:dyDescent="0.25">
      <c r="A5" s="9" t="s">
        <v>8</v>
      </c>
      <c r="B5" s="8"/>
      <c r="C5" s="29"/>
      <c r="D5" s="30">
        <v>3.6949999999999998</v>
      </c>
      <c r="E5" s="30">
        <v>4.6539999999999999</v>
      </c>
      <c r="F5" s="30">
        <v>4.79</v>
      </c>
      <c r="G5" s="30"/>
      <c r="H5" s="30"/>
      <c r="I5" s="59"/>
      <c r="J5" s="3"/>
      <c r="K5" s="3"/>
    </row>
    <row r="6" spans="1:11" ht="30" customHeight="1" x14ac:dyDescent="0.25">
      <c r="A6" s="20" t="s">
        <v>2</v>
      </c>
      <c r="B6" s="67" t="s">
        <v>9</v>
      </c>
      <c r="C6" s="31">
        <v>638425</v>
      </c>
      <c r="D6" s="32">
        <v>626127</v>
      </c>
      <c r="E6" s="32">
        <v>631877</v>
      </c>
      <c r="F6" s="32">
        <v>656955</v>
      </c>
      <c r="G6" s="32"/>
      <c r="H6" s="32"/>
      <c r="I6" s="59"/>
      <c r="J6" s="6"/>
      <c r="K6" s="6"/>
    </row>
    <row r="7" spans="1:11" ht="16.5" customHeight="1" x14ac:dyDescent="0.25">
      <c r="A7" s="20" t="s">
        <v>1</v>
      </c>
      <c r="B7" s="67"/>
      <c r="C7" s="33"/>
      <c r="D7" s="34">
        <f>100*(D6-C6)/C6</f>
        <v>-1.9263030113169126</v>
      </c>
      <c r="E7" s="35">
        <f>(E6-D6)/D6*100</f>
        <v>0.91834404202342335</v>
      </c>
      <c r="F7" s="35">
        <f t="shared" ref="F7" si="0">(F6-E6)/E6*100</f>
        <v>3.9688103855655452</v>
      </c>
      <c r="G7" s="35"/>
      <c r="H7" s="35"/>
      <c r="I7" s="59"/>
      <c r="J7" s="3"/>
      <c r="K7" s="3"/>
    </row>
    <row r="8" spans="1:11" ht="29.25" customHeight="1" x14ac:dyDescent="0.25">
      <c r="A8" s="18" t="s">
        <v>0</v>
      </c>
      <c r="B8" s="19"/>
      <c r="C8" s="36">
        <v>492462</v>
      </c>
      <c r="D8" s="37">
        <v>498859</v>
      </c>
      <c r="E8" s="37">
        <v>552439</v>
      </c>
      <c r="F8" s="37">
        <v>552554</v>
      </c>
      <c r="G8" s="37"/>
      <c r="H8" s="37"/>
      <c r="I8" s="59"/>
      <c r="J8" s="6"/>
      <c r="K8" s="6"/>
    </row>
    <row r="9" spans="1:11" ht="22.5" customHeight="1" x14ac:dyDescent="0.25">
      <c r="A9" s="1" t="s">
        <v>3</v>
      </c>
      <c r="B9" s="3" t="s">
        <v>10</v>
      </c>
      <c r="C9" s="38">
        <f>C8/C6*100</f>
        <v>77.137016877471908</v>
      </c>
      <c r="D9" s="39">
        <f>D8/D6*100</f>
        <v>79.673772253871817</v>
      </c>
      <c r="E9" s="39">
        <f t="shared" ref="E9:F9" si="1">E8/E6*100</f>
        <v>87.428249485263748</v>
      </c>
      <c r="F9" s="39">
        <f t="shared" si="1"/>
        <v>84.108348364804286</v>
      </c>
      <c r="G9" s="39"/>
      <c r="H9" s="39"/>
      <c r="I9" s="39"/>
      <c r="J9" s="3"/>
      <c r="K9" s="3"/>
    </row>
    <row r="10" spans="1:11" ht="27" customHeight="1" x14ac:dyDescent="0.25">
      <c r="A10" s="14" t="s">
        <v>11</v>
      </c>
      <c r="B10" s="15">
        <v>2.04</v>
      </c>
      <c r="C10" s="40">
        <v>1.92</v>
      </c>
      <c r="D10" s="41">
        <v>1.82</v>
      </c>
      <c r="E10" s="41">
        <v>1.7</v>
      </c>
      <c r="F10" s="41">
        <v>1.64</v>
      </c>
      <c r="G10" s="41"/>
      <c r="H10" s="41"/>
      <c r="I10" s="59"/>
      <c r="J10" s="3"/>
      <c r="K10" s="3"/>
    </row>
    <row r="11" spans="1:11" ht="28.5" customHeight="1" x14ac:dyDescent="0.25">
      <c r="A11" s="21" t="s">
        <v>12</v>
      </c>
      <c r="B11" s="13"/>
      <c r="C11" s="42">
        <v>25521750</v>
      </c>
      <c r="D11" s="43">
        <v>25043239</v>
      </c>
      <c r="E11" s="43">
        <v>24691294</v>
      </c>
      <c r="F11" s="43">
        <v>22640332</v>
      </c>
      <c r="G11" s="43">
        <v>22669670</v>
      </c>
      <c r="H11" s="43">
        <v>22842817</v>
      </c>
      <c r="I11" s="65">
        <f>((H11-C11)/C11)*100</f>
        <v>-10.496666568711001</v>
      </c>
      <c r="J11" s="6"/>
      <c r="K11" s="6"/>
    </row>
    <row r="12" spans="1:11" ht="15.75" customHeight="1" x14ac:dyDescent="0.25">
      <c r="A12" s="12" t="s">
        <v>5</v>
      </c>
      <c r="B12" s="17"/>
      <c r="C12" s="44"/>
      <c r="D12" s="45">
        <v>-1.9</v>
      </c>
      <c r="E12" s="45">
        <v>-5.0599999999999996</v>
      </c>
      <c r="F12" s="45">
        <v>-7.55</v>
      </c>
      <c r="G12" s="46">
        <f>(G11-F11)/(F11)*100</f>
        <v>0.129582905409691</v>
      </c>
      <c r="H12" s="46">
        <f>(H11-G11)/(G11)*100</f>
        <v>0.76378262233195282</v>
      </c>
      <c r="I12" s="59"/>
      <c r="J12" s="3"/>
      <c r="K12" s="3"/>
    </row>
    <row r="13" spans="1:11" ht="29.25" customHeight="1" x14ac:dyDescent="0.25">
      <c r="A13" s="10" t="s">
        <v>14</v>
      </c>
      <c r="B13" s="11"/>
      <c r="C13" s="47">
        <v>22164967</v>
      </c>
      <c r="D13" s="48">
        <v>21776077</v>
      </c>
      <c r="E13" s="48">
        <v>21178796</v>
      </c>
      <c r="F13" s="48">
        <v>19687315</v>
      </c>
      <c r="G13" s="48">
        <v>20835010</v>
      </c>
      <c r="H13" s="48">
        <v>19444620</v>
      </c>
      <c r="I13" s="65">
        <f>((H13-C13)/C13)*100</f>
        <v>-12.273183172345801</v>
      </c>
      <c r="J13" s="6"/>
      <c r="K13" s="6"/>
    </row>
    <row r="14" spans="1:11" ht="27.75" customHeight="1" x14ac:dyDescent="0.25">
      <c r="A14" s="10" t="s">
        <v>15</v>
      </c>
      <c r="B14" s="11"/>
      <c r="C14" s="47"/>
      <c r="D14" s="49">
        <f>((D13-C13)/C13)*100</f>
        <v>-1.7545255086551674</v>
      </c>
      <c r="E14" s="49">
        <f t="shared" ref="E14:F14" si="2">((E13-D13)/D13)*100</f>
        <v>-2.7428310434427652</v>
      </c>
      <c r="F14" s="49">
        <f t="shared" si="2"/>
        <v>-7.0423313959868157</v>
      </c>
      <c r="G14" s="49">
        <f t="shared" ref="G14" si="3">((G13-F13)/F13)*100</f>
        <v>5.829616684652021</v>
      </c>
      <c r="H14" s="49">
        <f t="shared" ref="H14" si="4">((H13-G13)/G13)*100</f>
        <v>-6.6733349300048328</v>
      </c>
      <c r="I14" s="61"/>
      <c r="J14" s="6"/>
      <c r="K14" s="6"/>
    </row>
    <row r="15" spans="1:11" ht="11.25" customHeight="1" x14ac:dyDescent="0.25">
      <c r="B15" s="3"/>
      <c r="C15" s="50"/>
      <c r="D15" s="51"/>
      <c r="E15" s="51"/>
      <c r="F15" s="51"/>
      <c r="G15" s="51"/>
      <c r="H15" s="51"/>
      <c r="I15" s="60"/>
      <c r="J15" s="3"/>
      <c r="K15" s="3"/>
    </row>
    <row r="16" spans="1:11" ht="15.75" x14ac:dyDescent="0.25">
      <c r="A16" s="66" t="s">
        <v>6</v>
      </c>
      <c r="B16" s="16"/>
      <c r="C16" s="52">
        <v>918768</v>
      </c>
      <c r="D16" s="53">
        <v>987408</v>
      </c>
      <c r="E16" s="53">
        <v>778418</v>
      </c>
      <c r="F16" s="53">
        <v>800531</v>
      </c>
      <c r="G16" s="53">
        <v>805600</v>
      </c>
      <c r="H16" s="53">
        <v>800000</v>
      </c>
      <c r="I16" s="62"/>
      <c r="J16" s="3"/>
      <c r="K16" s="3"/>
    </row>
    <row r="17" spans="1:11" ht="15.75" x14ac:dyDescent="0.25">
      <c r="A17" s="66"/>
      <c r="B17" s="16"/>
      <c r="C17" s="54"/>
      <c r="D17" s="55">
        <v>7.47</v>
      </c>
      <c r="E17" s="56">
        <v>-21.17</v>
      </c>
      <c r="F17" s="55">
        <v>2.84</v>
      </c>
      <c r="G17" s="57">
        <f>(G16-F16)/F16*100</f>
        <v>0.63320471037348958</v>
      </c>
      <c r="H17" s="57">
        <f>(H16-G16)/G16*100</f>
        <v>-0.6951340615690168</v>
      </c>
      <c r="I17" s="63">
        <f>((H16-C16)/C16)*100</f>
        <v>-12.926875990456784</v>
      </c>
      <c r="J17" s="3"/>
      <c r="K17" s="3"/>
    </row>
    <row r="18" spans="1:11" ht="15.75" x14ac:dyDescent="0.25">
      <c r="A18" t="s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.75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mergeCells count="3">
    <mergeCell ref="A16:A17"/>
    <mergeCell ref="B6:B7"/>
    <mergeCell ref="A1:I1"/>
  </mergeCell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 xml:space="preserve">&amp;L&amp;10Analyse  mandatés CGT 07-2020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MURIELLE PEREYRON</cp:lastModifiedBy>
  <cp:lastPrinted>2020-12-14T10:57:55Z</cp:lastPrinted>
  <dcterms:created xsi:type="dcterms:W3CDTF">2020-07-06T14:26:56Z</dcterms:created>
  <dcterms:modified xsi:type="dcterms:W3CDTF">2020-12-21T09:21:55Z</dcterms:modified>
</cp:coreProperties>
</file>